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<sst xmlns="http://schemas.openxmlformats.org/spreadsheetml/2006/main" count="27" uniqueCount="22">
  <si>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</si>
  <si>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</si>
  <si>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</si>
  <si>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</si>
  <si>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</si>
  <si>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</si>
  <si>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</si>
  <si>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</si>
  <si>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</si>
  <si>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</si>
  <si>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</si>
  <si>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</si>
  <si>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</si>
  <si>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</si>
  <si>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</si>
  <si>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</si>
  <si>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</si>
  <si>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</si>
  <si>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</si>
  <si>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</si>
  <si>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</si>
  <si>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ΙΟΥΛΙΟ ΤΟΥ 2011 ΚΑΙ  2012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</si>
</sst>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wrapText="1"/>
    </xf>
    <xf numFmtId="9" fontId="3" fillId="0" borderId="13" xfId="57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57" applyNumberFormat="1" applyFont="1" applyFill="1" applyBorder="1" applyAlignment="1">
      <alignment/>
    </xf>
    <xf numFmtId="9" fontId="3" fillId="0" borderId="14" xfId="57" applyFont="1" applyFill="1" applyBorder="1" applyAlignment="1">
      <alignment/>
    </xf>
    <xf numFmtId="0" fontId="3" fillId="0" borderId="13" xfId="57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9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9" fontId="3" fillId="0" borderId="16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9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9" fontId="3" fillId="33" borderId="14" xfId="0" applyNumberFormat="1" applyFont="1" applyFill="1" applyBorder="1" applyAlignment="1">
      <alignment/>
    </xf>
    <xf numFmtId="9" fontId="3" fillId="33" borderId="19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2" fillId="0" borderId="23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" fontId="3" fillId="33" borderId="2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3" fillId="33" borderId="2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Fill="1" applyBorder="1" applyAlignment="1">
      <alignment horizontal="left" wrapText="1"/>
    </xf>
    <xf numFmtId="0" fontId="3" fillId="0" borderId="17" xfId="0" applyFont="1" applyBorder="1" applyAlignment="1">
      <alignment/>
    </xf>
    <xf numFmtId="9" fontId="3" fillId="0" borderId="28" xfId="0" applyNumberFormat="1" applyFont="1" applyFill="1" applyBorder="1" applyAlignment="1">
      <alignment/>
    </xf>
    <xf numFmtId="1" fontId="3" fillId="0" borderId="17" xfId="57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PageLayoutView="0" workbookViewId="0" topLeftCell="A1">
      <selection activeCell="AL8" sqref="AL8"/>
    </sheetView>
  </sheetViews>
  <sheetFormatPr defaultColWidth="9.140625" defaultRowHeight="15"/>
  <cols>
    <col min="1" max="1" width="16.421875" style="0" customWidth="1"/>
    <col min="2" max="2" width="5.00390625" style="42" bestFit="1" customWidth="1"/>
    <col min="3" max="3" width="5.28125" style="0" bestFit="1" customWidth="1"/>
    <col min="4" max="4" width="5.7109375" style="0" customWidth="1"/>
    <col min="5" max="5" width="5.28125" style="0" bestFit="1" customWidth="1"/>
    <col min="6" max="6" width="5.00390625" style="0" bestFit="1" customWidth="1"/>
    <col min="7" max="7" width="5.28125" style="0" customWidth="1"/>
    <col min="8" max="8" width="5.00390625" style="42" bestFit="1" customWidth="1"/>
    <col min="9" max="9" width="5.28125" style="0" bestFit="1" customWidth="1"/>
    <col min="10" max="10" width="6.00390625" style="0" bestFit="1" customWidth="1"/>
    <col min="11" max="11" width="5.28125" style="0" bestFit="1" customWidth="1"/>
    <col min="12" max="12" width="5.00390625" style="0" bestFit="1" customWidth="1"/>
    <col min="13" max="13" width="5.57421875" style="0" bestFit="1" customWidth="1"/>
    <col min="14" max="14" width="5.140625" style="42" customWidth="1"/>
    <col min="15" max="15" width="6.57421875" style="0" bestFit="1" customWidth="1"/>
    <col min="16" max="16" width="4.8515625" style="0" customWidth="1"/>
    <col min="17" max="17" width="6.57421875" style="0" bestFit="1" customWidth="1"/>
    <col min="18" max="18" width="5.00390625" style="0" customWidth="1"/>
    <col min="19" max="19" width="5.28125" style="0" customWidth="1"/>
    <col min="20" max="20" width="5.00390625" style="42" bestFit="1" customWidth="1"/>
    <col min="21" max="21" width="5.28125" style="0" bestFit="1" customWidth="1"/>
    <col min="22" max="22" width="6.00390625" style="0" customWidth="1"/>
    <col min="23" max="23" width="5.28125" style="0" bestFit="1" customWidth="1"/>
    <col min="24" max="24" width="5.00390625" style="0" bestFit="1" customWidth="1"/>
    <col min="25" max="25" width="5.7109375" style="0" bestFit="1" customWidth="1"/>
    <col min="26" max="26" width="5.00390625" style="42" bestFit="1" customWidth="1"/>
    <col min="27" max="27" width="5.28125" style="0" bestFit="1" customWidth="1"/>
    <col min="28" max="28" width="5.00390625" style="0" bestFit="1" customWidth="1"/>
    <col min="29" max="29" width="5.28125" style="0" bestFit="1" customWidth="1"/>
    <col min="30" max="30" width="5.140625" style="0" customWidth="1"/>
    <col min="31" max="31" width="5.57421875" style="0" bestFit="1" customWidth="1"/>
    <col min="32" max="32" width="6.00390625" style="0" customWidth="1"/>
    <col min="33" max="33" width="5.28125" style="0" bestFit="1" customWidth="1"/>
    <col min="34" max="34" width="6.00390625" style="0" bestFit="1" customWidth="1"/>
    <col min="35" max="35" width="5.28125" style="0" customWidth="1"/>
    <col min="36" max="36" width="5.00390625" style="0" bestFit="1" customWidth="1"/>
    <col min="37" max="37" width="5.00390625" style="0" customWidth="1"/>
  </cols>
  <sheetData>
    <row r="1" spans="1:37" ht="1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43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43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52" t="s">
        <v>0</v>
      </c>
      <c r="C3" s="53"/>
      <c r="D3" s="53"/>
      <c r="E3" s="53"/>
      <c r="F3" s="53"/>
      <c r="G3" s="54"/>
      <c r="H3" s="52" t="s">
        <v>20</v>
      </c>
      <c r="I3" s="53"/>
      <c r="J3" s="53"/>
      <c r="K3" s="53"/>
      <c r="L3" s="53"/>
      <c r="M3" s="54"/>
      <c r="N3" s="52" t="s">
        <v>17</v>
      </c>
      <c r="O3" s="53"/>
      <c r="P3" s="53"/>
      <c r="Q3" s="53"/>
      <c r="R3" s="53"/>
      <c r="S3" s="54"/>
      <c r="T3" s="52" t="s">
        <v>1</v>
      </c>
      <c r="U3" s="53"/>
      <c r="V3" s="53"/>
      <c r="W3" s="53"/>
      <c r="X3" s="53"/>
      <c r="Y3" s="54"/>
      <c r="Z3" s="52" t="s">
        <v>2</v>
      </c>
      <c r="AA3" s="53"/>
      <c r="AB3" s="53"/>
      <c r="AC3" s="53"/>
      <c r="AD3" s="53"/>
      <c r="AE3" s="54"/>
      <c r="AF3" s="52" t="s">
        <v>3</v>
      </c>
      <c r="AG3" s="53"/>
      <c r="AH3" s="53"/>
      <c r="AI3" s="53"/>
      <c r="AJ3" s="53"/>
      <c r="AK3" s="54"/>
    </row>
    <row r="4" spans="1:37" ht="15">
      <c r="A4" s="5"/>
      <c r="B4" s="58">
        <v>2011</v>
      </c>
      <c r="C4" s="55"/>
      <c r="D4" s="55">
        <v>2012</v>
      </c>
      <c r="E4" s="55"/>
      <c r="F4" s="55" t="s">
        <v>4</v>
      </c>
      <c r="G4" s="56"/>
      <c r="H4" s="58">
        <v>2011</v>
      </c>
      <c r="I4" s="55"/>
      <c r="J4" s="55">
        <v>2012</v>
      </c>
      <c r="K4" s="55"/>
      <c r="L4" s="55" t="s">
        <v>4</v>
      </c>
      <c r="M4" s="56"/>
      <c r="N4" s="58">
        <v>2011</v>
      </c>
      <c r="O4" s="55"/>
      <c r="P4" s="55">
        <v>2012</v>
      </c>
      <c r="Q4" s="55"/>
      <c r="R4" s="55" t="s">
        <v>4</v>
      </c>
      <c r="S4" s="56"/>
      <c r="T4" s="58">
        <v>2011</v>
      </c>
      <c r="U4" s="55"/>
      <c r="V4" s="55">
        <v>2012</v>
      </c>
      <c r="W4" s="55"/>
      <c r="X4" s="55" t="s">
        <v>4</v>
      </c>
      <c r="Y4" s="56"/>
      <c r="Z4" s="58">
        <v>2011</v>
      </c>
      <c r="AA4" s="55"/>
      <c r="AB4" s="55">
        <v>2012</v>
      </c>
      <c r="AC4" s="55"/>
      <c r="AD4" s="55" t="s">
        <v>4</v>
      </c>
      <c r="AE4" s="56"/>
      <c r="AF4" s="58">
        <v>2011</v>
      </c>
      <c r="AG4" s="55"/>
      <c r="AH4" s="55">
        <v>2012</v>
      </c>
      <c r="AI4" s="55"/>
      <c r="AJ4" s="55" t="s">
        <v>4</v>
      </c>
      <c r="AK4" s="56"/>
    </row>
    <row r="5" spans="1:37" ht="26.25" customHeight="1">
      <c r="A5" s="9" t="s">
        <v>8</v>
      </c>
      <c r="B5" s="45">
        <v>7215</v>
      </c>
      <c r="C5" s="10">
        <f>B5/$B$14</f>
        <v>0.7739755417292427</v>
      </c>
      <c r="D5" s="11">
        <v>10102</v>
      </c>
      <c r="E5" s="10">
        <f>D5/$D$14</f>
        <v>0.7786942110537269</v>
      </c>
      <c r="F5" s="12">
        <f>D5-B5</f>
        <v>2887</v>
      </c>
      <c r="G5" s="13">
        <f>F5/B5</f>
        <v>0.40013860013860014</v>
      </c>
      <c r="H5" s="44">
        <v>3661</v>
      </c>
      <c r="I5" s="10">
        <f>H5/$H$14</f>
        <v>0.6873826511453248</v>
      </c>
      <c r="J5" s="14">
        <v>5238</v>
      </c>
      <c r="K5" s="10">
        <f>J5/$J$14</f>
        <v>0.7357774968394437</v>
      </c>
      <c r="L5" s="12">
        <f>J5-H5</f>
        <v>1577</v>
      </c>
      <c r="M5" s="13">
        <f>L5/H5</f>
        <v>0.4307566238732587</v>
      </c>
      <c r="N5" s="44">
        <v>1110</v>
      </c>
      <c r="O5" s="10">
        <f>N5/$N$14</f>
        <v>0.7655172413793103</v>
      </c>
      <c r="P5" s="14">
        <v>1421</v>
      </c>
      <c r="Q5" s="10">
        <f>P5/$P$14</f>
        <v>0.7739651416122004</v>
      </c>
      <c r="R5" s="12">
        <f>P5-N5</f>
        <v>311</v>
      </c>
      <c r="S5" s="13">
        <f>R5/N5</f>
        <v>0.2801801801801802</v>
      </c>
      <c r="T5" s="44">
        <v>5819</v>
      </c>
      <c r="U5" s="10">
        <f>T5/$T$14</f>
        <v>0.7648527865404837</v>
      </c>
      <c r="V5" s="14">
        <v>7862</v>
      </c>
      <c r="W5" s="10">
        <f>V5/$V$14</f>
        <v>0.7739712541838945</v>
      </c>
      <c r="X5" s="12">
        <f>V5-T5</f>
        <v>2043</v>
      </c>
      <c r="Y5" s="13">
        <f>X5/T5</f>
        <v>0.351091252792576</v>
      </c>
      <c r="Z5" s="44">
        <v>2233</v>
      </c>
      <c r="AA5" s="10">
        <f>Z5/$Z$14</f>
        <v>0.6189024390243902</v>
      </c>
      <c r="AB5" s="14">
        <v>2885</v>
      </c>
      <c r="AC5" s="10">
        <f>AB5/$AB$14</f>
        <v>0.6609392898052692</v>
      </c>
      <c r="AD5" s="12">
        <f>AB5-Z5</f>
        <v>652</v>
      </c>
      <c r="AE5" s="13">
        <f>AD5/Z5</f>
        <v>0.29198387819077476</v>
      </c>
      <c r="AF5" s="12">
        <f aca="true" t="shared" si="0" ref="AF5:AF14">B5+H5+N5+T5+Z5</f>
        <v>20038</v>
      </c>
      <c r="AG5" s="10">
        <f>AF5/$AF$14</f>
        <v>0.7336164604232261</v>
      </c>
      <c r="AH5" s="12">
        <f aca="true" t="shared" si="1" ref="AH5:AH13">D5+J5+P5+V5+AB5</f>
        <v>27508</v>
      </c>
      <c r="AI5" s="15">
        <f aca="true" t="shared" si="2" ref="AI5:AI13">AH5/$AH$14</f>
        <v>0.7546569367095552</v>
      </c>
      <c r="AJ5" s="12">
        <f>AH5-AF5</f>
        <v>7470</v>
      </c>
      <c r="AK5" s="13">
        <f>AJ5/AF5</f>
        <v>0.37279169577802174</v>
      </c>
    </row>
    <row r="6" spans="1:37" ht="26.25" customHeight="1">
      <c r="A6" s="16" t="s">
        <v>6</v>
      </c>
      <c r="B6" s="45">
        <v>1195</v>
      </c>
      <c r="C6" s="17">
        <f aca="true" t="shared" si="3" ref="C6:C14">B6/$B$14</f>
        <v>0.1281913752413645</v>
      </c>
      <c r="D6" s="11">
        <v>1827</v>
      </c>
      <c r="E6" s="17">
        <f aca="true" t="shared" si="4" ref="E6:E14">D6/$D$14</f>
        <v>0.14083095660217373</v>
      </c>
      <c r="F6" s="18">
        <f aca="true" t="shared" si="5" ref="F6:F14">D6-B6</f>
        <v>632</v>
      </c>
      <c r="G6" s="19">
        <f aca="true" t="shared" si="6" ref="G6:G14">F6/B6</f>
        <v>0.5288702928870292</v>
      </c>
      <c r="H6" s="44">
        <v>732</v>
      </c>
      <c r="I6" s="17">
        <f aca="true" t="shared" si="7" ref="I6:I14">H6/$H$14</f>
        <v>0.13743897859556892</v>
      </c>
      <c r="J6" s="11">
        <v>1085</v>
      </c>
      <c r="K6" s="17">
        <f aca="true" t="shared" si="8" ref="K6:K14">J6/$J$14</f>
        <v>0.15240904621435594</v>
      </c>
      <c r="L6" s="18">
        <f aca="true" t="shared" si="9" ref="L6:L14">J6-H6</f>
        <v>353</v>
      </c>
      <c r="M6" s="19">
        <f aca="true" t="shared" si="10" ref="M6:M14">L6/H6</f>
        <v>0.4822404371584699</v>
      </c>
      <c r="N6" s="44">
        <v>195</v>
      </c>
      <c r="O6" s="17">
        <f aca="true" t="shared" si="11" ref="O6:O14">N6/$N$14</f>
        <v>0.13448275862068965</v>
      </c>
      <c r="P6" s="11">
        <v>260</v>
      </c>
      <c r="Q6" s="17">
        <f aca="true" t="shared" si="12" ref="Q6:Q14">P6/$P$14</f>
        <v>0.14161220043572983</v>
      </c>
      <c r="R6" s="18">
        <f aca="true" t="shared" si="13" ref="R6:R14">P6-N6</f>
        <v>65</v>
      </c>
      <c r="S6" s="19">
        <f aca="true" t="shared" si="14" ref="S6:S14">R6/N6</f>
        <v>0.3333333333333333</v>
      </c>
      <c r="T6" s="44">
        <v>1268</v>
      </c>
      <c r="U6" s="17">
        <f aca="true" t="shared" si="15" ref="U6:U14">T6/$T$14</f>
        <v>0.16666666666666666</v>
      </c>
      <c r="V6" s="11">
        <v>1568</v>
      </c>
      <c r="W6" s="17">
        <f aca="true" t="shared" si="16" ref="W6:W14">V6/$V$14</f>
        <v>0.15436109470368184</v>
      </c>
      <c r="X6" s="18">
        <f aca="true" t="shared" si="17" ref="X6:X14">V6-T6</f>
        <v>300</v>
      </c>
      <c r="Y6" s="19">
        <f aca="true" t="shared" si="18" ref="Y6:Y14">X6/T6</f>
        <v>0.23659305993690852</v>
      </c>
      <c r="Z6" s="44">
        <v>657</v>
      </c>
      <c r="AA6" s="17">
        <f aca="true" t="shared" si="19" ref="AA6:AA14">Z6/$Z$14</f>
        <v>0.18209534368070954</v>
      </c>
      <c r="AB6" s="11">
        <v>795</v>
      </c>
      <c r="AC6" s="17">
        <f aca="true" t="shared" si="20" ref="AC6:AC14">AB6/$AB$14</f>
        <v>0.18213058419243985</v>
      </c>
      <c r="AD6" s="18">
        <f aca="true" t="shared" si="21" ref="AD6:AD14">AB6-Z6</f>
        <v>138</v>
      </c>
      <c r="AE6" s="19">
        <f aca="true" t="shared" si="22" ref="AE6:AE14">AD6/Z6</f>
        <v>0.2100456621004566</v>
      </c>
      <c r="AF6" s="12">
        <f t="shared" si="0"/>
        <v>4047</v>
      </c>
      <c r="AG6" s="17">
        <f aca="true" t="shared" si="23" ref="AG6:AG14">AF6/$AF$14</f>
        <v>0.14816577579263382</v>
      </c>
      <c r="AH6" s="18">
        <f t="shared" si="1"/>
        <v>5535</v>
      </c>
      <c r="AI6" s="17">
        <f t="shared" si="2"/>
        <v>0.15184768593454226</v>
      </c>
      <c r="AJ6" s="20">
        <f aca="true" t="shared" si="24" ref="AJ6:AJ14">AH6-AF6</f>
        <v>1488</v>
      </c>
      <c r="AK6" s="21">
        <f aca="true" t="shared" si="25" ref="AK6:AK14">AJ6/AF6</f>
        <v>0.36767976278724984</v>
      </c>
    </row>
    <row r="7" spans="1:37" ht="18" customHeight="1">
      <c r="A7" s="16" t="s">
        <v>7</v>
      </c>
      <c r="B7" s="45">
        <v>292</v>
      </c>
      <c r="C7" s="22">
        <f t="shared" si="3"/>
        <v>0.03132375026818279</v>
      </c>
      <c r="D7" s="23">
        <v>418</v>
      </c>
      <c r="E7" s="22">
        <f t="shared" si="4"/>
        <v>0.03222076620673707</v>
      </c>
      <c r="F7" s="24">
        <f t="shared" si="5"/>
        <v>126</v>
      </c>
      <c r="G7" s="25">
        <f t="shared" si="6"/>
        <v>0.4315068493150685</v>
      </c>
      <c r="H7" s="44">
        <v>101</v>
      </c>
      <c r="I7" s="17">
        <f t="shared" si="7"/>
        <v>0.018963574915508825</v>
      </c>
      <c r="J7" s="11">
        <v>141</v>
      </c>
      <c r="K7" s="17">
        <f t="shared" si="8"/>
        <v>0.01980615254951538</v>
      </c>
      <c r="L7" s="18">
        <f t="shared" si="9"/>
        <v>40</v>
      </c>
      <c r="M7" s="25">
        <f t="shared" si="10"/>
        <v>0.39603960396039606</v>
      </c>
      <c r="N7" s="44">
        <v>8</v>
      </c>
      <c r="O7" s="17">
        <f t="shared" si="11"/>
        <v>0.005517241379310344</v>
      </c>
      <c r="P7" s="11">
        <v>16</v>
      </c>
      <c r="Q7" s="17">
        <f t="shared" si="12"/>
        <v>0.008714596949891068</v>
      </c>
      <c r="R7" s="18">
        <f t="shared" si="13"/>
        <v>8</v>
      </c>
      <c r="S7" s="25">
        <f t="shared" si="14"/>
        <v>1</v>
      </c>
      <c r="T7" s="44">
        <v>155</v>
      </c>
      <c r="U7" s="17">
        <f>T7/$T$14</f>
        <v>0.020373291272344902</v>
      </c>
      <c r="V7" s="11">
        <v>205</v>
      </c>
      <c r="W7" s="17">
        <f t="shared" si="16"/>
        <v>0.020181138019295136</v>
      </c>
      <c r="X7" s="18">
        <f t="shared" si="17"/>
        <v>50</v>
      </c>
      <c r="Y7" s="19">
        <f t="shared" si="18"/>
        <v>0.3225806451612903</v>
      </c>
      <c r="Z7" s="44">
        <v>451</v>
      </c>
      <c r="AA7" s="17">
        <f t="shared" si="19"/>
        <v>0.125</v>
      </c>
      <c r="AB7" s="11">
        <v>419</v>
      </c>
      <c r="AC7" s="17">
        <f t="shared" si="20"/>
        <v>0.09599083619702177</v>
      </c>
      <c r="AD7" s="18">
        <f t="shared" si="21"/>
        <v>-32</v>
      </c>
      <c r="AE7" s="19">
        <f t="shared" si="22"/>
        <v>-0.07095343680709534</v>
      </c>
      <c r="AF7" s="12">
        <f t="shared" si="0"/>
        <v>1007</v>
      </c>
      <c r="AG7" s="17">
        <f t="shared" si="23"/>
        <v>0.036867540455444096</v>
      </c>
      <c r="AH7" s="18">
        <f t="shared" si="1"/>
        <v>1199</v>
      </c>
      <c r="AI7" s="17">
        <f t="shared" si="2"/>
        <v>0.032893473430084225</v>
      </c>
      <c r="AJ7" s="24">
        <f t="shared" si="24"/>
        <v>192</v>
      </c>
      <c r="AK7" s="19">
        <f t="shared" si="25"/>
        <v>0.1906653426017875</v>
      </c>
    </row>
    <row r="8" spans="1:37" ht="29.25" customHeight="1" thickBot="1">
      <c r="A8" s="26" t="s">
        <v>13</v>
      </c>
      <c r="B8" s="46">
        <f>SUM(B6:B7)</f>
        <v>1487</v>
      </c>
      <c r="C8" s="27">
        <f>B8/$B$14</f>
        <v>0.1595151255095473</v>
      </c>
      <c r="D8" s="46">
        <f>SUM(D6:D7)</f>
        <v>2245</v>
      </c>
      <c r="E8" s="27">
        <f t="shared" si="4"/>
        <v>0.17305172280891082</v>
      </c>
      <c r="F8" s="28">
        <f t="shared" si="5"/>
        <v>758</v>
      </c>
      <c r="G8" s="29">
        <f t="shared" si="6"/>
        <v>0.5097511768661735</v>
      </c>
      <c r="H8" s="46">
        <f>SUM(H6:H7)</f>
        <v>833</v>
      </c>
      <c r="I8" s="27">
        <f t="shared" si="7"/>
        <v>0.15640255351107774</v>
      </c>
      <c r="J8" s="46">
        <f>SUM(J6:J7)</f>
        <v>1226</v>
      </c>
      <c r="K8" s="27">
        <f t="shared" si="8"/>
        <v>0.17221519876387134</v>
      </c>
      <c r="L8" s="28">
        <f t="shared" si="9"/>
        <v>393</v>
      </c>
      <c r="M8" s="29">
        <f t="shared" si="10"/>
        <v>0.4717887154861945</v>
      </c>
      <c r="N8" s="46">
        <f>SUM(N6:N7)</f>
        <v>203</v>
      </c>
      <c r="O8" s="41">
        <f t="shared" si="11"/>
        <v>0.14</v>
      </c>
      <c r="P8" s="46">
        <f>SUM(P6:P7)</f>
        <v>276</v>
      </c>
      <c r="Q8" s="27">
        <f t="shared" si="12"/>
        <v>0.1503267973856209</v>
      </c>
      <c r="R8" s="28">
        <f t="shared" si="13"/>
        <v>73</v>
      </c>
      <c r="S8" s="29">
        <f t="shared" si="14"/>
        <v>0.35960591133004927</v>
      </c>
      <c r="T8" s="46">
        <f>SUM(T6:T7)</f>
        <v>1423</v>
      </c>
      <c r="U8" s="27">
        <f>T8/$T$14</f>
        <v>0.18703995793901157</v>
      </c>
      <c r="V8" s="46">
        <f>SUM(V6:V7)</f>
        <v>1773</v>
      </c>
      <c r="W8" s="27">
        <f t="shared" si="16"/>
        <v>0.17454223272297698</v>
      </c>
      <c r="X8" s="28">
        <f t="shared" si="17"/>
        <v>350</v>
      </c>
      <c r="Y8" s="29">
        <f t="shared" si="18"/>
        <v>0.24595924104005623</v>
      </c>
      <c r="Z8" s="46">
        <f>SUM(Z6:Z7)</f>
        <v>1108</v>
      </c>
      <c r="AA8" s="27">
        <f t="shared" si="19"/>
        <v>0.3070953436807095</v>
      </c>
      <c r="AB8" s="46">
        <f>SUM(AB6:AB7)</f>
        <v>1214</v>
      </c>
      <c r="AC8" s="27">
        <f t="shared" si="20"/>
        <v>0.27812142038946164</v>
      </c>
      <c r="AD8" s="28">
        <f t="shared" si="21"/>
        <v>106</v>
      </c>
      <c r="AE8" s="29">
        <f t="shared" si="22"/>
        <v>0.09566787003610108</v>
      </c>
      <c r="AF8" s="39">
        <f>SUM(AF6:AF7)</f>
        <v>5054</v>
      </c>
      <c r="AG8" s="27">
        <f t="shared" si="23"/>
        <v>0.18503331624807792</v>
      </c>
      <c r="AH8" s="39">
        <f>SUM(AH6:AH7)</f>
        <v>6734</v>
      </c>
      <c r="AI8" s="27">
        <f t="shared" si="2"/>
        <v>0.18474115936462648</v>
      </c>
      <c r="AJ8" s="28">
        <f t="shared" si="24"/>
        <v>1680</v>
      </c>
      <c r="AK8" s="30">
        <f t="shared" si="25"/>
        <v>0.33240997229916897</v>
      </c>
    </row>
    <row r="9" spans="1:37" ht="17.25" customHeight="1">
      <c r="A9" s="9" t="s">
        <v>9</v>
      </c>
      <c r="B9" s="45">
        <v>192</v>
      </c>
      <c r="C9" s="31">
        <f t="shared" si="3"/>
        <v>0.020596438532503755</v>
      </c>
      <c r="D9" s="32">
        <v>207</v>
      </c>
      <c r="E9" s="31">
        <f t="shared" si="4"/>
        <v>0.015956216757881756</v>
      </c>
      <c r="F9" s="20">
        <f t="shared" si="5"/>
        <v>15</v>
      </c>
      <c r="G9" s="21">
        <f t="shared" si="6"/>
        <v>0.078125</v>
      </c>
      <c r="H9" s="44">
        <v>118</v>
      </c>
      <c r="I9" s="17">
        <f t="shared" si="7"/>
        <v>0.022155463762673678</v>
      </c>
      <c r="J9" s="11">
        <v>156</v>
      </c>
      <c r="K9" s="17">
        <f t="shared" si="8"/>
        <v>0.021913190054782976</v>
      </c>
      <c r="L9" s="18">
        <f t="shared" si="9"/>
        <v>38</v>
      </c>
      <c r="M9" s="21">
        <f t="shared" si="10"/>
        <v>0.3220338983050847</v>
      </c>
      <c r="N9" s="44">
        <v>70</v>
      </c>
      <c r="O9" s="17">
        <f t="shared" si="11"/>
        <v>0.04827586206896552</v>
      </c>
      <c r="P9" s="11">
        <v>75</v>
      </c>
      <c r="Q9" s="17">
        <f t="shared" si="12"/>
        <v>0.04084967320261438</v>
      </c>
      <c r="R9" s="18">
        <f t="shared" si="13"/>
        <v>5</v>
      </c>
      <c r="S9" s="21">
        <f t="shared" si="14"/>
        <v>0.07142857142857142</v>
      </c>
      <c r="T9" s="44">
        <v>11</v>
      </c>
      <c r="U9" s="17">
        <f t="shared" si="15"/>
        <v>0.0014458464773922186</v>
      </c>
      <c r="V9" s="11">
        <v>20</v>
      </c>
      <c r="W9" s="17">
        <f t="shared" si="16"/>
        <v>0.0019688915140775743</v>
      </c>
      <c r="X9" s="18">
        <f t="shared" si="17"/>
        <v>9</v>
      </c>
      <c r="Y9" s="19">
        <f t="shared" si="18"/>
        <v>0.8181818181818182</v>
      </c>
      <c r="Z9" s="44">
        <v>62</v>
      </c>
      <c r="AA9" s="17">
        <f t="shared" si="19"/>
        <v>0.017184035476718405</v>
      </c>
      <c r="AB9" s="11">
        <v>70</v>
      </c>
      <c r="AC9" s="17">
        <f t="shared" si="20"/>
        <v>0.016036655211912942</v>
      </c>
      <c r="AD9" s="18">
        <f t="shared" si="21"/>
        <v>8</v>
      </c>
      <c r="AE9" s="19">
        <f t="shared" si="22"/>
        <v>0.12903225806451613</v>
      </c>
      <c r="AF9" s="12">
        <f t="shared" si="0"/>
        <v>453</v>
      </c>
      <c r="AG9" s="17">
        <f t="shared" si="23"/>
        <v>0.01658490151570623</v>
      </c>
      <c r="AH9" s="18">
        <f t="shared" si="1"/>
        <v>528</v>
      </c>
      <c r="AI9" s="17">
        <f t="shared" si="2"/>
        <v>0.014485199308660941</v>
      </c>
      <c r="AJ9" s="20">
        <f t="shared" si="24"/>
        <v>75</v>
      </c>
      <c r="AK9" s="21">
        <f t="shared" si="25"/>
        <v>0.16556291390728478</v>
      </c>
    </row>
    <row r="10" spans="1:37" ht="15.75" customHeight="1">
      <c r="A10" s="9" t="s">
        <v>10</v>
      </c>
      <c r="B10" s="45">
        <v>375</v>
      </c>
      <c r="C10" s="17">
        <f t="shared" si="3"/>
        <v>0.040227419008796395</v>
      </c>
      <c r="D10" s="11">
        <v>384</v>
      </c>
      <c r="E10" s="17">
        <f t="shared" si="4"/>
        <v>0.029599938333461806</v>
      </c>
      <c r="F10" s="18">
        <f t="shared" si="5"/>
        <v>9</v>
      </c>
      <c r="G10" s="19">
        <f t="shared" si="6"/>
        <v>0.024</v>
      </c>
      <c r="H10" s="44">
        <v>163</v>
      </c>
      <c r="I10" s="17">
        <f t="shared" si="7"/>
        <v>0.030604581299286518</v>
      </c>
      <c r="J10" s="11">
        <v>225</v>
      </c>
      <c r="K10" s="17">
        <f t="shared" si="8"/>
        <v>0.0316055625790139</v>
      </c>
      <c r="L10" s="18">
        <f t="shared" si="9"/>
        <v>62</v>
      </c>
      <c r="M10" s="21">
        <f t="shared" si="10"/>
        <v>0.3803680981595092</v>
      </c>
      <c r="N10" s="44">
        <v>23</v>
      </c>
      <c r="O10" s="17">
        <f t="shared" si="11"/>
        <v>0.015862068965517243</v>
      </c>
      <c r="P10" s="11">
        <v>33</v>
      </c>
      <c r="Q10" s="17">
        <f t="shared" si="12"/>
        <v>0.017973856209150325</v>
      </c>
      <c r="R10" s="18">
        <f t="shared" si="13"/>
        <v>10</v>
      </c>
      <c r="S10" s="21">
        <f t="shared" si="14"/>
        <v>0.43478260869565216</v>
      </c>
      <c r="T10" s="44">
        <v>237</v>
      </c>
      <c r="U10" s="17">
        <f t="shared" si="15"/>
        <v>0.031151419558359622</v>
      </c>
      <c r="V10" s="11">
        <v>388</v>
      </c>
      <c r="W10" s="17">
        <f t="shared" si="16"/>
        <v>0.03819649537310494</v>
      </c>
      <c r="X10" s="18">
        <f t="shared" si="17"/>
        <v>151</v>
      </c>
      <c r="Y10" s="19">
        <f t="shared" si="18"/>
        <v>0.6371308016877637</v>
      </c>
      <c r="Z10" s="44">
        <v>133</v>
      </c>
      <c r="AA10" s="17">
        <f t="shared" si="19"/>
        <v>0.036862527716186255</v>
      </c>
      <c r="AB10" s="11">
        <v>153</v>
      </c>
      <c r="AC10" s="17">
        <f t="shared" si="20"/>
        <v>0.03505154639175258</v>
      </c>
      <c r="AD10" s="18">
        <f t="shared" si="21"/>
        <v>20</v>
      </c>
      <c r="AE10" s="19">
        <f t="shared" si="22"/>
        <v>0.15037593984962405</v>
      </c>
      <c r="AF10" s="12">
        <f t="shared" si="0"/>
        <v>931</v>
      </c>
      <c r="AG10" s="17">
        <f t="shared" si="23"/>
        <v>0.034085084572014354</v>
      </c>
      <c r="AH10" s="18">
        <f t="shared" si="1"/>
        <v>1183</v>
      </c>
      <c r="AI10" s="17">
        <f t="shared" si="2"/>
        <v>0.03245452799648844</v>
      </c>
      <c r="AJ10" s="18">
        <f t="shared" si="24"/>
        <v>252</v>
      </c>
      <c r="AK10" s="19">
        <f t="shared" si="25"/>
        <v>0.2706766917293233</v>
      </c>
    </row>
    <row r="11" spans="1:37" ht="52.5" customHeight="1">
      <c r="A11" s="9" t="s">
        <v>11</v>
      </c>
      <c r="B11" s="45">
        <v>23</v>
      </c>
      <c r="C11" s="17">
        <f t="shared" si="3"/>
        <v>0.002467281699206179</v>
      </c>
      <c r="D11" s="11">
        <v>8</v>
      </c>
      <c r="E11" s="17">
        <f t="shared" si="4"/>
        <v>0.0006166653819471209</v>
      </c>
      <c r="F11" s="18">
        <f t="shared" si="5"/>
        <v>-15</v>
      </c>
      <c r="G11" s="19">
        <f t="shared" si="6"/>
        <v>-0.6521739130434783</v>
      </c>
      <c r="H11" s="44">
        <v>523</v>
      </c>
      <c r="I11" s="17">
        <f t="shared" si="7"/>
        <v>0.09819752159218927</v>
      </c>
      <c r="J11" s="11">
        <v>231</v>
      </c>
      <c r="K11" s="17">
        <f t="shared" si="8"/>
        <v>0.032448377581120944</v>
      </c>
      <c r="L11" s="18">
        <f t="shared" si="9"/>
        <v>-292</v>
      </c>
      <c r="M11" s="21">
        <f t="shared" si="10"/>
        <v>-0.5583173996175909</v>
      </c>
      <c r="N11" s="44">
        <v>43</v>
      </c>
      <c r="O11" s="17">
        <f t="shared" si="11"/>
        <v>0.029655172413793104</v>
      </c>
      <c r="P11" s="11">
        <v>30</v>
      </c>
      <c r="Q11" s="17">
        <f t="shared" si="12"/>
        <v>0.016339869281045753</v>
      </c>
      <c r="R11" s="18">
        <f t="shared" si="13"/>
        <v>-13</v>
      </c>
      <c r="S11" s="21">
        <f t="shared" si="14"/>
        <v>-0.3023255813953488</v>
      </c>
      <c r="T11" s="44">
        <v>79</v>
      </c>
      <c r="U11" s="17">
        <f t="shared" si="15"/>
        <v>0.010383806519453207</v>
      </c>
      <c r="V11" s="11">
        <v>71</v>
      </c>
      <c r="W11" s="17">
        <f t="shared" si="16"/>
        <v>0.006989564874975389</v>
      </c>
      <c r="X11" s="18">
        <f t="shared" si="17"/>
        <v>-8</v>
      </c>
      <c r="Y11" s="19">
        <f t="shared" si="18"/>
        <v>-0.10126582278481013</v>
      </c>
      <c r="Z11" s="44">
        <v>64</v>
      </c>
      <c r="AA11" s="17">
        <f t="shared" si="19"/>
        <v>0.017738359201773836</v>
      </c>
      <c r="AB11" s="11">
        <v>35</v>
      </c>
      <c r="AC11" s="17">
        <f t="shared" si="20"/>
        <v>0.008018327605956471</v>
      </c>
      <c r="AD11" s="18">
        <f t="shared" si="21"/>
        <v>-29</v>
      </c>
      <c r="AE11" s="19">
        <f t="shared" si="22"/>
        <v>-0.453125</v>
      </c>
      <c r="AF11" s="12">
        <f t="shared" si="0"/>
        <v>732</v>
      </c>
      <c r="AG11" s="17">
        <f t="shared" si="23"/>
        <v>0.026799443508823313</v>
      </c>
      <c r="AH11" s="18">
        <f t="shared" si="1"/>
        <v>375</v>
      </c>
      <c r="AI11" s="17">
        <f t="shared" si="2"/>
        <v>0.010287783599901238</v>
      </c>
      <c r="AJ11" s="18">
        <f t="shared" si="24"/>
        <v>-357</v>
      </c>
      <c r="AK11" s="19">
        <f t="shared" si="25"/>
        <v>-0.48770491803278687</v>
      </c>
    </row>
    <row r="12" spans="1:37" ht="46.5" customHeight="1">
      <c r="A12" s="9" t="s">
        <v>12</v>
      </c>
      <c r="B12" s="45">
        <v>30</v>
      </c>
      <c r="C12" s="17">
        <f t="shared" si="3"/>
        <v>0.0032181935207037118</v>
      </c>
      <c r="D12" s="11">
        <v>27</v>
      </c>
      <c r="E12" s="17">
        <f t="shared" si="4"/>
        <v>0.0020812456640715332</v>
      </c>
      <c r="F12" s="18">
        <f t="shared" si="5"/>
        <v>-3</v>
      </c>
      <c r="G12" s="19">
        <f t="shared" si="6"/>
        <v>-0.1</v>
      </c>
      <c r="H12" s="44">
        <v>28</v>
      </c>
      <c r="I12" s="17">
        <f t="shared" si="7"/>
        <v>0.005257228689447991</v>
      </c>
      <c r="J12" s="11">
        <v>43</v>
      </c>
      <c r="K12" s="17">
        <f t="shared" si="8"/>
        <v>0.006040174181767102</v>
      </c>
      <c r="L12" s="18">
        <f t="shared" si="9"/>
        <v>15</v>
      </c>
      <c r="M12" s="21">
        <f t="shared" si="10"/>
        <v>0.5357142857142857</v>
      </c>
      <c r="N12" s="44">
        <v>1</v>
      </c>
      <c r="O12" s="17">
        <f t="shared" si="11"/>
        <v>0.000689655172413793</v>
      </c>
      <c r="P12" s="11">
        <v>1</v>
      </c>
      <c r="Q12" s="17">
        <f t="shared" si="12"/>
        <v>0.0005446623093681918</v>
      </c>
      <c r="R12" s="18">
        <f t="shared" si="13"/>
        <v>0</v>
      </c>
      <c r="S12" s="21">
        <f t="shared" si="14"/>
        <v>0</v>
      </c>
      <c r="T12" s="44">
        <v>39</v>
      </c>
      <c r="U12" s="17">
        <f t="shared" si="15"/>
        <v>0.005126182965299685</v>
      </c>
      <c r="V12" s="11">
        <v>44</v>
      </c>
      <c r="W12" s="17">
        <f t="shared" si="16"/>
        <v>0.0043315613309706635</v>
      </c>
      <c r="X12" s="18">
        <f t="shared" si="17"/>
        <v>5</v>
      </c>
      <c r="Y12" s="19">
        <f t="shared" si="18"/>
        <v>0.1282051282051282</v>
      </c>
      <c r="Z12" s="44">
        <v>8</v>
      </c>
      <c r="AA12" s="17">
        <f t="shared" si="19"/>
        <v>0.0022172949002217295</v>
      </c>
      <c r="AB12" s="11">
        <v>8</v>
      </c>
      <c r="AC12" s="17">
        <f t="shared" si="20"/>
        <v>0.0018327605956471936</v>
      </c>
      <c r="AD12" s="18">
        <f t="shared" si="21"/>
        <v>0</v>
      </c>
      <c r="AE12" s="19">
        <f t="shared" si="22"/>
        <v>0</v>
      </c>
      <c r="AF12" s="12">
        <f t="shared" si="0"/>
        <v>106</v>
      </c>
      <c r="AG12" s="17">
        <f t="shared" si="23"/>
        <v>0.00388079373215201</v>
      </c>
      <c r="AH12" s="18">
        <f t="shared" si="1"/>
        <v>123</v>
      </c>
      <c r="AI12" s="17">
        <f t="shared" si="2"/>
        <v>0.003374393020767606</v>
      </c>
      <c r="AJ12" s="24">
        <f t="shared" si="24"/>
        <v>17</v>
      </c>
      <c r="AK12" s="19">
        <f t="shared" si="25"/>
        <v>0.16037735849056603</v>
      </c>
    </row>
    <row r="13" spans="1:37" ht="30.75" customHeight="1" thickBot="1">
      <c r="A13" s="48" t="s">
        <v>15</v>
      </c>
      <c r="B13" s="49">
        <v>0</v>
      </c>
      <c r="C13" s="22">
        <f t="shared" si="3"/>
        <v>0</v>
      </c>
      <c r="D13" s="23">
        <v>0</v>
      </c>
      <c r="E13" s="22">
        <f t="shared" si="4"/>
        <v>0</v>
      </c>
      <c r="F13" s="24">
        <f t="shared" si="5"/>
        <v>0</v>
      </c>
      <c r="G13" s="25" t="e">
        <f t="shared" si="6"/>
        <v>#DIV/0!</v>
      </c>
      <c r="H13" s="47">
        <v>0</v>
      </c>
      <c r="I13" s="22">
        <f t="shared" si="7"/>
        <v>0</v>
      </c>
      <c r="J13" s="23">
        <v>0</v>
      </c>
      <c r="K13" s="22">
        <f t="shared" si="8"/>
        <v>0</v>
      </c>
      <c r="L13" s="24">
        <f t="shared" si="9"/>
        <v>0</v>
      </c>
      <c r="M13" s="50" t="e">
        <f t="shared" si="10"/>
        <v>#DIV/0!</v>
      </c>
      <c r="N13" s="47">
        <v>0</v>
      </c>
      <c r="O13" s="22">
        <f t="shared" si="11"/>
        <v>0</v>
      </c>
      <c r="P13" s="23">
        <v>0</v>
      </c>
      <c r="Q13" s="22">
        <f t="shared" si="12"/>
        <v>0</v>
      </c>
      <c r="R13" s="24">
        <f t="shared" si="13"/>
        <v>0</v>
      </c>
      <c r="S13" s="50" t="e">
        <f t="shared" si="14"/>
        <v>#DIV/0!</v>
      </c>
      <c r="T13" s="47">
        <v>0</v>
      </c>
      <c r="U13" s="22">
        <f>T13/$H$14</f>
        <v>0</v>
      </c>
      <c r="V13" s="23">
        <v>0</v>
      </c>
      <c r="W13" s="22">
        <f>V13/$J$14</f>
        <v>0</v>
      </c>
      <c r="X13" s="24">
        <f t="shared" si="17"/>
        <v>0</v>
      </c>
      <c r="Y13" s="25" t="e">
        <f t="shared" si="18"/>
        <v>#DIV/0!</v>
      </c>
      <c r="Z13" s="47">
        <v>0</v>
      </c>
      <c r="AA13" s="22">
        <f>Z13/$H$14</f>
        <v>0</v>
      </c>
      <c r="AB13" s="23">
        <v>0</v>
      </c>
      <c r="AC13" s="22">
        <f>AB13/$J$14</f>
        <v>0</v>
      </c>
      <c r="AD13" s="24">
        <f t="shared" si="21"/>
        <v>0</v>
      </c>
      <c r="AE13" s="25" t="e">
        <f t="shared" si="22"/>
        <v>#DIV/0!</v>
      </c>
      <c r="AF13" s="51">
        <f t="shared" si="0"/>
        <v>0</v>
      </c>
      <c r="AG13" s="22">
        <f t="shared" si="23"/>
        <v>0</v>
      </c>
      <c r="AH13" s="24">
        <f t="shared" si="1"/>
        <v>0</v>
      </c>
      <c r="AI13" s="22">
        <f t="shared" si="2"/>
        <v>0</v>
      </c>
      <c r="AJ13" s="24">
        <f t="shared" si="24"/>
        <v>0</v>
      </c>
      <c r="AK13" s="25" t="e">
        <f t="shared" si="25"/>
        <v>#DIV/0!</v>
      </c>
    </row>
    <row r="14" spans="1:37" ht="15.75" thickBot="1">
      <c r="A14" s="2" t="s">
        <v>5</v>
      </c>
      <c r="B14" s="35">
        <f>B5+B6+B7+B9+B10+B11+B13+B12</f>
        <v>9322</v>
      </c>
      <c r="C14" s="34">
        <f t="shared" si="3"/>
        <v>1</v>
      </c>
      <c r="D14" s="33">
        <f>D5+D6+D7+D9+D10+D11+D13+D12</f>
        <v>12973</v>
      </c>
      <c r="E14" s="34">
        <f t="shared" si="4"/>
        <v>1</v>
      </c>
      <c r="F14" s="35">
        <f t="shared" si="5"/>
        <v>3651</v>
      </c>
      <c r="G14" s="36">
        <f t="shared" si="6"/>
        <v>0.3916541514696417</v>
      </c>
      <c r="H14" s="33">
        <f>H5+H6+H7+H9+H10+H11+H13+H12</f>
        <v>5326</v>
      </c>
      <c r="I14" s="34">
        <f t="shared" si="7"/>
        <v>1</v>
      </c>
      <c r="J14" s="33">
        <f>J5+J6+J7+J9+J10+J11+J13+J12</f>
        <v>7119</v>
      </c>
      <c r="K14" s="34">
        <f t="shared" si="8"/>
        <v>1</v>
      </c>
      <c r="L14" s="35">
        <f t="shared" si="9"/>
        <v>1793</v>
      </c>
      <c r="M14" s="37">
        <f t="shared" si="10"/>
        <v>0.3366503942921517</v>
      </c>
      <c r="N14" s="33">
        <f>N5+N6+N7+N9+N10+N11+N13+N12</f>
        <v>1450</v>
      </c>
      <c r="O14" s="34">
        <f t="shared" si="11"/>
        <v>1</v>
      </c>
      <c r="P14" s="33">
        <f>P5+P6+P7+P9+P10+P11+P13+P12</f>
        <v>1836</v>
      </c>
      <c r="Q14" s="34">
        <f t="shared" si="12"/>
        <v>1</v>
      </c>
      <c r="R14" s="35">
        <f t="shared" si="13"/>
        <v>386</v>
      </c>
      <c r="S14" s="37">
        <f t="shared" si="14"/>
        <v>0.26620689655172414</v>
      </c>
      <c r="T14" s="33">
        <f>T5+T6+T7+T9+T10+T11+T13+T12</f>
        <v>7608</v>
      </c>
      <c r="U14" s="34">
        <f t="shared" si="15"/>
        <v>1</v>
      </c>
      <c r="V14" s="33">
        <f>V5+V6+V7+V9+V10+V11+V13+V12</f>
        <v>10158</v>
      </c>
      <c r="W14" s="34">
        <f t="shared" si="16"/>
        <v>1</v>
      </c>
      <c r="X14" s="35">
        <f t="shared" si="17"/>
        <v>2550</v>
      </c>
      <c r="Y14" s="38">
        <f t="shared" si="18"/>
        <v>0.3351735015772871</v>
      </c>
      <c r="Z14" s="33">
        <f>Z5+Z6+Z7+Z9+Z10+Z11+Z13+Z12</f>
        <v>3608</v>
      </c>
      <c r="AA14" s="34">
        <f t="shared" si="19"/>
        <v>1</v>
      </c>
      <c r="AB14" s="33">
        <f>AB5+AB6+AB7+AB9+AB10+AB11+AB13+AB12</f>
        <v>4365</v>
      </c>
      <c r="AC14" s="34">
        <f t="shared" si="20"/>
        <v>1</v>
      </c>
      <c r="AD14" s="35">
        <f t="shared" si="21"/>
        <v>757</v>
      </c>
      <c r="AE14" s="36">
        <f t="shared" si="22"/>
        <v>0.20981152993348115</v>
      </c>
      <c r="AF14" s="33">
        <f t="shared" si="0"/>
        <v>27314</v>
      </c>
      <c r="AG14" s="34">
        <f t="shared" si="23"/>
        <v>1</v>
      </c>
      <c r="AH14" s="33">
        <f>D14+J14+P14+V14+AB14</f>
        <v>36451</v>
      </c>
      <c r="AI14" s="34">
        <f>AH14/$AH$14</f>
        <v>1</v>
      </c>
      <c r="AJ14" s="35">
        <f t="shared" si="24"/>
        <v>9137</v>
      </c>
      <c r="AK14" s="36">
        <f t="shared" si="25"/>
        <v>0.33451709745917846</v>
      </c>
    </row>
    <row r="15" spans="1:37" ht="21.75" customHeight="1">
      <c r="A15" s="57" t="s">
        <v>18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 ht="15">
      <c r="A16" s="40" t="s">
        <v>19</v>
      </c>
      <c r="C16" s="3"/>
      <c r="D16" s="3"/>
      <c r="E16" s="3"/>
      <c r="F16" s="3"/>
      <c r="G16" s="3"/>
      <c r="I16" s="3"/>
      <c r="J16" s="3"/>
      <c r="K16" s="3"/>
      <c r="L16" s="3"/>
      <c r="M16" s="3"/>
      <c r="O16" s="3"/>
      <c r="P16" s="3"/>
      <c r="Q16" s="3"/>
      <c r="R16" s="3"/>
      <c r="S16" s="3"/>
      <c r="U16" s="3"/>
      <c r="V16" s="3"/>
      <c r="W16" s="3"/>
      <c r="X16" s="3"/>
      <c r="Y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3"/>
      <c r="C17" s="3"/>
      <c r="D17" s="3"/>
      <c r="E17" s="3"/>
      <c r="F17" s="3"/>
      <c r="G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42" t="s">
        <v>14</v>
      </c>
      <c r="U17" s="3"/>
      <c r="V17" s="3"/>
      <c r="W17" s="3"/>
      <c r="X17" s="3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</sheetData>
  <sheetProtection/>
  <mergeCells count="25">
    <mergeCell ref="R4:S4"/>
    <mergeCell ref="B3:G3"/>
    <mergeCell ref="H3:M3"/>
    <mergeCell ref="H4:I4"/>
    <mergeCell ref="B4:C4"/>
    <mergeCell ref="F4:G4"/>
    <mergeCell ref="J4:K4"/>
    <mergeCell ref="AF3:AK3"/>
    <mergeCell ref="AF4:AG4"/>
    <mergeCell ref="AH4:AI4"/>
    <mergeCell ref="AJ4:AK4"/>
    <mergeCell ref="AD4:AE4"/>
    <mergeCell ref="Z3:AE3"/>
    <mergeCell ref="Z4:AA4"/>
    <mergeCell ref="AB4:AC4"/>
    <mergeCell ref="T3:Y3"/>
    <mergeCell ref="X4:Y4"/>
    <mergeCell ref="A15:K15"/>
    <mergeCell ref="V4:W4"/>
    <mergeCell ref="T4:U4"/>
    <mergeCell ref="L4:M4"/>
    <mergeCell ref="D4:E4"/>
    <mergeCell ref="N3:S3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2012-08-01T08:58:01Z</cp:lastPrinted>
  <dcterms:created xsi:type="dcterms:W3CDTF">2011-02-02T11:32:10Z</dcterms:created>
  <dcterms:modified xsi:type="dcterms:W3CDTF">2012-08-06T10:35:32Z</dcterms:modified>
  <cp:category/>
  <cp:version/>
  <cp:contentType/>
  <cp:contentStatus/>
</cp:coreProperties>
</file>